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055" windowHeight="8895" activeTab="0"/>
  </bookViews>
  <sheets>
    <sheet name="videoproductioncosts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<sst xmlns="http://schemas.openxmlformats.org/spreadsheetml/2006/main" count="45" uniqueCount="44">
  <si>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Video Production Cost Quotation Perth Australia</t>
  </si>
  <si>
    <t>Full Professional</t>
  </si>
  <si>
    <t>Hours</t>
  </si>
  <si>
    <t>$</t>
  </si>
  <si>
    <t>Consultation, direction and admin time</t>
  </si>
  <si>
    <t>Travel time from Osborne Park, Perth</t>
  </si>
  <si>
    <t>Reviewing &amp; capture to computer</t>
  </si>
  <si>
    <t>Editing</t>
  </si>
  <si>
    <t>Script writer</t>
  </si>
  <si>
    <r>
      <t xml:space="preserve">Voice over time </t>
    </r>
    <r>
      <rPr>
        <sz val="10"/>
        <color indexed="56"/>
        <rFont val="Arial"/>
        <family val="2"/>
      </rPr>
      <t>depending on cutting ratio</t>
    </r>
  </si>
  <si>
    <t>Travel time from Scarborough, Perth</t>
  </si>
  <si>
    <t>Posting of master DVD in secure packaging</t>
  </si>
  <si>
    <t>Sound person</t>
  </si>
  <si>
    <r>
      <t>DVD authoring</t>
    </r>
    <r>
      <rPr>
        <sz val="9"/>
        <color indexed="8"/>
        <rFont val="Arial"/>
        <family val="2"/>
      </rPr>
      <t xml:space="preserve"> (Title, credits, menu system included)</t>
    </r>
  </si>
  <si>
    <t>GST</t>
  </si>
  <si>
    <t>Ex- GST</t>
  </si>
  <si>
    <t>Extra cameraman</t>
  </si>
  <si>
    <t>Extra eg: professional indemnity insurance</t>
  </si>
  <si>
    <t>Extra eg: flights, hotel accommodation</t>
  </si>
  <si>
    <t>Extra eg: OUR director, etc</t>
  </si>
  <si>
    <t>Time spent searching / listening - music tracks</t>
  </si>
  <si>
    <t>DVD cover / disc graphic design</t>
  </si>
  <si>
    <r>
      <t>Hours on site/videoing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>(depending on cutting ratio)</t>
    </r>
  </si>
  <si>
    <r>
      <t xml:space="preserve">Extra such as </t>
    </r>
    <r>
      <rPr>
        <b/>
        <sz val="11"/>
        <color indexed="8"/>
        <rFont val="Arial"/>
        <family val="2"/>
      </rPr>
      <t>studio hire</t>
    </r>
    <r>
      <rPr>
        <sz val="11"/>
        <color indexed="8"/>
        <rFont val="Arial"/>
        <family val="2"/>
      </rPr>
      <t>, etc.</t>
    </r>
  </si>
  <si>
    <t>Extra HD camera fetch/return check-out/in</t>
  </si>
  <si>
    <t>Extra HD camera hire</t>
  </si>
  <si>
    <t>Sound person travel</t>
  </si>
  <si>
    <t>Lighting crew travel</t>
  </si>
  <si>
    <t>Lighting crew person</t>
  </si>
  <si>
    <t>Extra eg: tracks, grips, actors</t>
  </si>
  <si>
    <t>Aust$ Inc. GST</t>
  </si>
  <si>
    <t>Recording camera tape media 2:1</t>
  </si>
  <si>
    <t>… Music copyright, track/s, PUBLIC</t>
  </si>
  <si>
    <t>Music copyright, track/s, PRIVATE or …</t>
  </si>
  <si>
    <t>Low resolution video for your website, eg  .wmv or Quicktime etc</t>
  </si>
  <si>
    <t>Sound equipment such as boom mic, recorder, wireless mic. Est:</t>
  </si>
  <si>
    <t>Postal insurance / documentation sent to you</t>
  </si>
  <si>
    <t>YOU edit red numbers (You will change most to zero)</t>
  </si>
  <si>
    <t>$/hour</t>
  </si>
  <si>
    <t>Site scouting, include travel time for site scouting</t>
  </si>
  <si>
    <t>Format conversion from .AVI to DVD, .mpeg .mov, etc</t>
  </si>
  <si>
    <r>
      <t xml:space="preserve">Archive your original .AVI files on our hard drives </t>
    </r>
    <r>
      <rPr>
        <b/>
        <sz val="11"/>
        <color indexed="62"/>
        <rFont val="Arial"/>
        <family val="2"/>
      </rPr>
      <t>pa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x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7"/>
        <rFont val="Arial"/>
        <family val="2"/>
      </rPr>
      <t>Gb</t>
    </r>
  </si>
  <si>
    <t>Production and uploading a short version of your video to YouTube</t>
  </si>
  <si>
    <t>Marketing your video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</si>
</sst>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&quot;$&quot;* #,##0_-;\-&quot;$&quot;* #,##0_-;_-&quot;$&quot;* &quot;-&quot;??_-;_-@_-"/>
    <numFmt numFmtId="169" formatCode="_-&quot;$&quot;* #,##0.0_-;\-&quot;$&quot;* #,##0.0_-;_-&quot;$&quot;* &quot;-&quot;??_-;_-@_-"/>
    <numFmt numFmtId="170" formatCode="_-[$$-C09]* #,##0.00_-;\-[$$-C09]* #,##0.00_-;_-[$$-C09]* &quot;-&quot;??_-;_-@_-"/>
    <numFmt numFmtId="171" formatCode="_-[$$-C09]* #,##0.0_-;\-[$$-C09]* #,##0.0_-;_-[$$-C09]* &quot;-&quot;??_-;_-@_-"/>
    <numFmt numFmtId="172" formatCode="_-[$$-C09]* #,##0_-;\-[$$-C09]* #,##0_-;_-[$$-C09]* &quot;-&quot;??_-;_-@_-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b/>
      <sz val="14"/>
      <color indexed="8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1F497D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3" tint="0.39998000860214233"/>
      <name val="Arial"/>
      <family val="2"/>
    </font>
    <font>
      <sz val="11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D9FF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5" fillId="32" borderId="7" applyNumberFormat="0" applyFont="0" applyAlignment="0" applyProtection="0"/>
    <xf numFmtId="0" fontId="50" fillId="27" borderId="8" applyNumberFormat="0" applyAlignment="0" applyProtection="0"/>
    <xf numFmtId="9" fontId="3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5" fillId="33" borderId="12" xfId="0" applyFont="1" applyFill="1" applyBorder="1" applyAlignment="1">
      <alignment horizontal="center"/>
    </xf>
    <xf numFmtId="0" fontId="55" fillId="0" borderId="11" xfId="0" applyFont="1" applyBorder="1" applyAlignment="1">
      <alignment/>
    </xf>
    <xf numFmtId="0" fontId="56" fillId="33" borderId="12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0" fontId="54" fillId="33" borderId="12" xfId="0" applyFont="1" applyFill="1" applyBorder="1" applyAlignment="1">
      <alignment horizontal="right"/>
    </xf>
    <xf numFmtId="0" fontId="55" fillId="35" borderId="11" xfId="0" applyFont="1" applyFill="1" applyBorder="1" applyAlignment="1">
      <alignment/>
    </xf>
    <xf numFmtId="0" fontId="55" fillId="0" borderId="13" xfId="0" applyFont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55" fillId="0" borderId="14" xfId="0" applyFont="1" applyBorder="1" applyAlignment="1">
      <alignment horizontal="right"/>
    </xf>
    <xf numFmtId="0" fontId="55" fillId="33" borderId="15" xfId="0" applyFont="1" applyFill="1" applyBorder="1" applyAlignment="1">
      <alignment horizontal="right"/>
    </xf>
    <xf numFmtId="0" fontId="55" fillId="0" borderId="16" xfId="0" applyFont="1" applyBorder="1" applyAlignment="1">
      <alignment horizontal="right"/>
    </xf>
    <xf numFmtId="0" fontId="58" fillId="0" borderId="17" xfId="0" applyFont="1" applyBorder="1" applyAlignment="1">
      <alignment horizontal="right"/>
    </xf>
    <xf numFmtId="0" fontId="58" fillId="0" borderId="18" xfId="0" applyFont="1" applyBorder="1" applyAlignment="1">
      <alignment horizontal="right"/>
    </xf>
    <xf numFmtId="0" fontId="56" fillId="33" borderId="12" xfId="0" applyFont="1" applyFill="1" applyBorder="1" applyAlignment="1">
      <alignment horizontal="right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33" borderId="16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1" fontId="55" fillId="33" borderId="16" xfId="0" applyNumberFormat="1" applyFont="1" applyFill="1" applyBorder="1" applyAlignment="1">
      <alignment/>
    </xf>
    <xf numFmtId="9" fontId="55" fillId="33" borderId="16" xfId="59" applyFont="1" applyFill="1" applyBorder="1" applyAlignment="1">
      <alignment/>
    </xf>
    <xf numFmtId="168" fontId="58" fillId="33" borderId="13" xfId="44" applyNumberFormat="1" applyFont="1" applyFill="1" applyBorder="1" applyAlignment="1">
      <alignment horizontal="right"/>
    </xf>
    <xf numFmtId="0" fontId="59" fillId="0" borderId="0" xfId="0" applyFont="1" applyAlignment="1">
      <alignment horizontal="center" wrapText="1"/>
    </xf>
    <xf numFmtId="0" fontId="55" fillId="33" borderId="19" xfId="0" applyFont="1" applyFill="1" applyBorder="1" applyAlignment="1">
      <alignment horizontal="left"/>
    </xf>
    <xf numFmtId="0" fontId="55" fillId="33" borderId="20" xfId="0" applyFont="1" applyFill="1" applyBorder="1" applyAlignment="1">
      <alignment horizontal="left"/>
    </xf>
    <xf numFmtId="0" fontId="55" fillId="33" borderId="21" xfId="0" applyFont="1" applyFill="1" applyBorder="1" applyAlignment="1">
      <alignment horizontal="left"/>
    </xf>
    <xf numFmtId="0" fontId="60" fillId="33" borderId="12" xfId="0" applyFont="1" applyFill="1" applyBorder="1" applyAlignment="1">
      <alignment horizontal="right"/>
    </xf>
    <xf numFmtId="0" fontId="61" fillId="33" borderId="12" xfId="0" applyFont="1" applyFill="1" applyBorder="1" applyAlignment="1">
      <alignment horizontal="right"/>
    </xf>
    <xf numFmtId="0" fontId="46" fillId="0" borderId="11" xfId="53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webmarketing.bi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zoomScalePageLayoutView="0" workbookViewId="0" topLeftCell="A1">
      <selection activeCell="B5" sqref="B5"/>
    </sheetView>
  </sheetViews>
  <sheetFormatPr defaultColWidth="9.140625" defaultRowHeight="15"/>
  <cols>
    <col min="1" max="1" width="62.28125" style="19" bestFit="1" customWidth="1"/>
    <col min="2" max="2" width="6.57421875" style="19" bestFit="1" customWidth="1"/>
    <col min="3" max="3" width="7.7109375" style="19" customWidth="1"/>
    <col min="4" max="4" width="11.57421875" style="19" bestFit="1" customWidth="1"/>
    <col min="5" max="16384" width="9.140625" style="19" customWidth="1"/>
  </cols>
  <sheetData>
    <row r="1" spans="1:4" ht="18.75" customHeight="1">
      <c r="A1" s="26" t="s">
        <v>0</v>
      </c>
      <c r="B1" s="26"/>
      <c r="C1" s="26"/>
      <c r="D1" s="26"/>
    </row>
    <row r="2" ht="14.25">
      <c r="A2" s="20"/>
    </row>
    <row r="3" spans="1:4" ht="15" customHeight="1">
      <c r="A3" s="1" t="s">
        <v>37</v>
      </c>
      <c r="B3" s="27" t="s">
        <v>1</v>
      </c>
      <c r="C3" s="28"/>
      <c r="D3" s="29"/>
    </row>
    <row r="4" spans="1:4" ht="15" customHeight="1">
      <c r="A4" s="2"/>
      <c r="B4" s="3" t="s">
        <v>2</v>
      </c>
      <c r="C4" s="3" t="s">
        <v>38</v>
      </c>
      <c r="D4" s="3" t="s">
        <v>3</v>
      </c>
    </row>
    <row r="5" spans="1:4" ht="15" customHeight="1">
      <c r="A5" s="4" t="s">
        <v>22</v>
      </c>
      <c r="B5" s="5">
        <v>4</v>
      </c>
      <c r="C5" s="6">
        <v>60</v>
      </c>
      <c r="D5" s="6">
        <f>B5*C5</f>
        <v>240</v>
      </c>
    </row>
    <row r="6" spans="1:4" ht="15" customHeight="1">
      <c r="A6" s="4" t="s">
        <v>39</v>
      </c>
      <c r="B6" s="7">
        <v>2</v>
      </c>
      <c r="C6" s="6">
        <v>60</v>
      </c>
      <c r="D6" s="6">
        <f>B6*C6</f>
        <v>120</v>
      </c>
    </row>
    <row r="7" spans="1:4" ht="15" customHeight="1">
      <c r="A7" s="4" t="s">
        <v>4</v>
      </c>
      <c r="B7" s="7">
        <f>B5/2</f>
        <v>2</v>
      </c>
      <c r="C7" s="6">
        <v>60</v>
      </c>
      <c r="D7" s="6">
        <f aca="true" t="shared" si="0" ref="D7:D27">B7*C7</f>
        <v>120</v>
      </c>
    </row>
    <row r="8" spans="1:4" ht="15" customHeight="1">
      <c r="A8" s="4" t="s">
        <v>5</v>
      </c>
      <c r="B8" s="7">
        <v>1</v>
      </c>
      <c r="C8" s="6">
        <v>30</v>
      </c>
      <c r="D8" s="6">
        <f t="shared" si="0"/>
        <v>30</v>
      </c>
    </row>
    <row r="9" spans="1:4" ht="15" customHeight="1">
      <c r="A9" s="4" t="s">
        <v>6</v>
      </c>
      <c r="B9" s="7">
        <f>B5</f>
        <v>4</v>
      </c>
      <c r="C9" s="6">
        <v>60</v>
      </c>
      <c r="D9" s="6">
        <f t="shared" si="0"/>
        <v>240</v>
      </c>
    </row>
    <row r="10" spans="1:4" ht="15" customHeight="1">
      <c r="A10" s="4" t="s">
        <v>7</v>
      </c>
      <c r="B10" s="7">
        <f>B5*1.5</f>
        <v>6</v>
      </c>
      <c r="C10" s="6">
        <v>60</v>
      </c>
      <c r="D10" s="6">
        <f t="shared" si="0"/>
        <v>360</v>
      </c>
    </row>
    <row r="11" spans="1:4" ht="15" customHeight="1">
      <c r="A11" s="4" t="s">
        <v>40</v>
      </c>
      <c r="B11" s="7">
        <f>B5*1.5</f>
        <v>6</v>
      </c>
      <c r="C11" s="6">
        <v>60</v>
      </c>
      <c r="D11" s="6">
        <f t="shared" si="0"/>
        <v>360</v>
      </c>
    </row>
    <row r="12" spans="1:4" ht="15" customHeight="1">
      <c r="A12" s="4" t="s">
        <v>34</v>
      </c>
      <c r="B12" s="7">
        <f>B5/2</f>
        <v>2</v>
      </c>
      <c r="C12" s="6">
        <v>60</v>
      </c>
      <c r="D12" s="6">
        <f t="shared" si="0"/>
        <v>120</v>
      </c>
    </row>
    <row r="13" spans="1:4" ht="15" customHeight="1">
      <c r="A13" s="4" t="s">
        <v>42</v>
      </c>
      <c r="B13" s="7">
        <v>1</v>
      </c>
      <c r="C13" s="6">
        <v>120</v>
      </c>
      <c r="D13" s="6">
        <f>B13*C13</f>
        <v>120</v>
      </c>
    </row>
    <row r="14" spans="1:4" ht="15" customHeight="1">
      <c r="A14" s="4" t="s">
        <v>12</v>
      </c>
      <c r="B14" s="7">
        <f>B5</f>
        <v>4</v>
      </c>
      <c r="C14" s="6">
        <v>60</v>
      </c>
      <c r="D14" s="6">
        <f>B14*C14</f>
        <v>240</v>
      </c>
    </row>
    <row r="15" spans="1:4" ht="15" customHeight="1">
      <c r="A15" s="4" t="s">
        <v>35</v>
      </c>
      <c r="B15" s="7">
        <f>B5</f>
        <v>4</v>
      </c>
      <c r="C15" s="6">
        <v>50</v>
      </c>
      <c r="D15" s="6">
        <f>B15*C15</f>
        <v>200</v>
      </c>
    </row>
    <row r="16" spans="1:4" ht="15" customHeight="1">
      <c r="A16" s="4" t="s">
        <v>26</v>
      </c>
      <c r="B16" s="7">
        <v>1</v>
      </c>
      <c r="C16" s="6">
        <v>30</v>
      </c>
      <c r="D16" s="6">
        <f>B16*C16</f>
        <v>30</v>
      </c>
    </row>
    <row r="17" spans="1:4" ht="15" customHeight="1">
      <c r="A17" s="4" t="s">
        <v>28</v>
      </c>
      <c r="B17" s="7">
        <f>B5</f>
        <v>4</v>
      </c>
      <c r="C17" s="6">
        <v>60</v>
      </c>
      <c r="D17" s="6">
        <f>B17*C17</f>
        <v>240</v>
      </c>
    </row>
    <row r="18" spans="1:4" ht="15" customHeight="1">
      <c r="A18" s="4" t="s">
        <v>27</v>
      </c>
      <c r="B18" s="7">
        <v>1</v>
      </c>
      <c r="C18" s="6">
        <v>30</v>
      </c>
      <c r="D18" s="6">
        <f t="shared" si="0"/>
        <v>30</v>
      </c>
    </row>
    <row r="19" spans="1:4" ht="15" customHeight="1">
      <c r="A19" s="10" t="s">
        <v>16</v>
      </c>
      <c r="B19" s="7">
        <f>B5</f>
        <v>4</v>
      </c>
      <c r="C19" s="6">
        <v>60</v>
      </c>
      <c r="D19" s="6">
        <f>B19*C19</f>
        <v>240</v>
      </c>
    </row>
    <row r="20" spans="1:4" ht="15" customHeight="1">
      <c r="A20" s="10" t="s">
        <v>10</v>
      </c>
      <c r="B20" s="7">
        <v>3</v>
      </c>
      <c r="C20" s="6">
        <v>30</v>
      </c>
      <c r="D20" s="6">
        <f>B20*C20</f>
        <v>90</v>
      </c>
    </row>
    <row r="21" spans="1:4" ht="15" customHeight="1">
      <c r="A21" s="10" t="s">
        <v>24</v>
      </c>
      <c r="B21" s="7">
        <v>2</v>
      </c>
      <c r="C21" s="6">
        <v>60</v>
      </c>
      <c r="D21" s="6">
        <f>B21*C21</f>
        <v>120</v>
      </c>
    </row>
    <row r="22" spans="1:4" ht="15" customHeight="1">
      <c r="A22" s="10" t="s">
        <v>25</v>
      </c>
      <c r="B22" s="7">
        <f>B5</f>
        <v>4</v>
      </c>
      <c r="C22" s="6">
        <v>120</v>
      </c>
      <c r="D22" s="6">
        <f>B22*C22</f>
        <v>480</v>
      </c>
    </row>
    <row r="23" spans="1:4" ht="15" customHeight="1">
      <c r="A23" s="4" t="s">
        <v>8</v>
      </c>
      <c r="B23" s="7">
        <f>B5</f>
        <v>4</v>
      </c>
      <c r="C23" s="6">
        <v>60</v>
      </c>
      <c r="D23" s="6">
        <f t="shared" si="0"/>
        <v>240</v>
      </c>
    </row>
    <row r="24" spans="1:4" ht="15" customHeight="1">
      <c r="A24" s="8" t="s">
        <v>9</v>
      </c>
      <c r="B24" s="7">
        <f>B5+1</f>
        <v>5</v>
      </c>
      <c r="C24" s="6">
        <v>60</v>
      </c>
      <c r="D24" s="6">
        <f t="shared" si="0"/>
        <v>300</v>
      </c>
    </row>
    <row r="25" spans="1:4" ht="15" customHeight="1">
      <c r="A25" s="8" t="s">
        <v>10</v>
      </c>
      <c r="B25" s="7">
        <v>1</v>
      </c>
      <c r="C25" s="6">
        <v>60</v>
      </c>
      <c r="D25" s="6">
        <f t="shared" si="0"/>
        <v>60</v>
      </c>
    </row>
    <row r="26" spans="1:4" ht="15" customHeight="1">
      <c r="A26" s="4" t="s">
        <v>13</v>
      </c>
      <c r="B26" s="7">
        <f>(B5/2)+1</f>
        <v>3</v>
      </c>
      <c r="C26" s="6">
        <v>60</v>
      </c>
      <c r="D26" s="6">
        <f t="shared" si="0"/>
        <v>180</v>
      </c>
    </row>
    <row r="27" spans="1:4" ht="15" customHeight="1">
      <c r="A27" s="4" t="s">
        <v>20</v>
      </c>
      <c r="B27" s="7">
        <f>B5/4</f>
        <v>1</v>
      </c>
      <c r="C27" s="6">
        <v>60</v>
      </c>
      <c r="D27" s="6">
        <f t="shared" si="0"/>
        <v>60</v>
      </c>
    </row>
    <row r="28" spans="1:4" ht="15" customHeight="1">
      <c r="A28" s="4" t="s">
        <v>33</v>
      </c>
      <c r="B28" s="7">
        <v>1</v>
      </c>
      <c r="C28" s="6">
        <v>99</v>
      </c>
      <c r="D28" s="6">
        <f>B28*C28</f>
        <v>99</v>
      </c>
    </row>
    <row r="29" spans="1:4" ht="15" customHeight="1">
      <c r="A29" s="4" t="s">
        <v>32</v>
      </c>
      <c r="B29" s="7">
        <v>0</v>
      </c>
      <c r="C29" s="6">
        <v>300</v>
      </c>
      <c r="D29" s="6">
        <f>B29*C29</f>
        <v>0</v>
      </c>
    </row>
    <row r="30" spans="1:4" ht="15" customHeight="1">
      <c r="A30" s="4" t="s">
        <v>11</v>
      </c>
      <c r="B30" s="7"/>
      <c r="C30" s="6"/>
      <c r="D30" s="7">
        <v>10</v>
      </c>
    </row>
    <row r="31" spans="1:4" ht="15" customHeight="1">
      <c r="A31" s="4" t="s">
        <v>36</v>
      </c>
      <c r="B31" s="7"/>
      <c r="C31" s="6"/>
      <c r="D31" s="7">
        <v>40</v>
      </c>
    </row>
    <row r="32" spans="1:4" ht="15" customHeight="1">
      <c r="A32" s="4" t="s">
        <v>31</v>
      </c>
      <c r="B32" s="7">
        <f>B5/2</f>
        <v>2</v>
      </c>
      <c r="C32" s="6">
        <v>45</v>
      </c>
      <c r="D32" s="6">
        <f aca="true" t="shared" si="1" ref="D32:D38">B32*C32</f>
        <v>90</v>
      </c>
    </row>
    <row r="33" spans="1:4" ht="15" customHeight="1">
      <c r="A33" s="4" t="s">
        <v>23</v>
      </c>
      <c r="B33" s="18">
        <f>B5+1</f>
        <v>5</v>
      </c>
      <c r="C33" s="9">
        <v>300</v>
      </c>
      <c r="D33" s="6">
        <f t="shared" si="1"/>
        <v>1500</v>
      </c>
    </row>
    <row r="34" spans="1:4" ht="15" customHeight="1">
      <c r="A34" s="4" t="s">
        <v>19</v>
      </c>
      <c r="B34" s="9">
        <v>0</v>
      </c>
      <c r="C34" s="12">
        <v>99</v>
      </c>
      <c r="D34" s="6">
        <f t="shared" si="1"/>
        <v>0</v>
      </c>
    </row>
    <row r="35" spans="1:4" ht="15" customHeight="1">
      <c r="A35" s="4" t="s">
        <v>41</v>
      </c>
      <c r="B35" s="30">
        <v>1</v>
      </c>
      <c r="C35" s="31">
        <f>B5*15</f>
        <v>60</v>
      </c>
      <c r="D35" s="6">
        <f>B35*C35</f>
        <v>60</v>
      </c>
    </row>
    <row r="36" spans="1:4" ht="15" customHeight="1">
      <c r="A36" s="4" t="s">
        <v>21</v>
      </c>
      <c r="B36" s="7">
        <v>2</v>
      </c>
      <c r="C36" s="6">
        <v>60</v>
      </c>
      <c r="D36" s="6">
        <f t="shared" si="1"/>
        <v>120</v>
      </c>
    </row>
    <row r="37" spans="1:4" ht="15" customHeight="1">
      <c r="A37" s="4" t="s">
        <v>17</v>
      </c>
      <c r="B37" s="9"/>
      <c r="C37" s="9"/>
      <c r="D37" s="7">
        <f t="shared" si="1"/>
        <v>0</v>
      </c>
    </row>
    <row r="38" spans="1:4" ht="15" customHeight="1">
      <c r="A38" s="4" t="s">
        <v>29</v>
      </c>
      <c r="B38" s="9"/>
      <c r="C38" s="9"/>
      <c r="D38" s="7">
        <f t="shared" si="1"/>
        <v>0</v>
      </c>
    </row>
    <row r="39" spans="1:4" ht="15" customHeight="1">
      <c r="A39" s="4" t="s">
        <v>18</v>
      </c>
      <c r="B39" s="9">
        <v>0</v>
      </c>
      <c r="C39" s="9">
        <v>0</v>
      </c>
      <c r="D39" s="6">
        <f>B39*C39</f>
        <v>0</v>
      </c>
    </row>
    <row r="40" spans="1:4" ht="15" customHeight="1">
      <c r="A40" s="32" t="s">
        <v>43</v>
      </c>
      <c r="B40" s="9"/>
      <c r="C40" s="9"/>
      <c r="D40" s="7">
        <v>7700</v>
      </c>
    </row>
    <row r="41" spans="1:4" ht="15.75" customHeight="1">
      <c r="A41" s="13" t="s">
        <v>15</v>
      </c>
      <c r="B41" s="14"/>
      <c r="C41" s="14"/>
      <c r="D41" s="6">
        <f>SUM(D5:D40)</f>
        <v>13839</v>
      </c>
    </row>
    <row r="42" spans="1:4" s="16" customFormat="1" ht="15" customHeight="1" thickBot="1">
      <c r="A42" s="15" t="s">
        <v>14</v>
      </c>
      <c r="B42" s="21"/>
      <c r="C42" s="24">
        <v>0.1</v>
      </c>
      <c r="D42" s="23">
        <f>C42*D41</f>
        <v>1383.9</v>
      </c>
    </row>
    <row r="43" spans="1:4" s="17" customFormat="1" ht="15" customHeight="1" thickBot="1">
      <c r="A43" s="11" t="s">
        <v>30</v>
      </c>
      <c r="B43" s="22"/>
      <c r="C43" s="22"/>
      <c r="D43" s="25">
        <f>D41+D42</f>
        <v>15222.9</v>
      </c>
    </row>
  </sheetData>
  <sheetProtection/>
  <mergeCells count="2">
    <mergeCell ref="A1:D1"/>
    <mergeCell ref="B3:D3"/>
  </mergeCells>
  <hyperlinks>
    <hyperlink ref="A40" r:id="rId1" display="Marketing your video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Video Production Cost Quotation Perth Australia</dc:title>
  <dc:subject/>
  <dc:creator/>
  <cp:keywords/>
  <dc:description/>
  <cp:lastModifiedBy>Ben</cp:lastModifiedBy>
  <dcterms:created xsi:type="dcterms:W3CDTF">2007-09-27T14:19:45Z</dcterms:created>
  <dcterms:modified xsi:type="dcterms:W3CDTF">2007-11-23T10:13:37Z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